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firstSheet="2" activeTab="2"/>
  </bookViews>
  <sheets>
    <sheet name="Hato Mayor" sheetId="1" r:id="rId1"/>
    <sheet name="Higuey" sheetId="2" r:id="rId2"/>
    <sheet name="Jarabacoa" sheetId="3" r:id="rId3"/>
  </sheets>
  <definedNames/>
  <calcPr fullCalcOnLoad="1"/>
</workbook>
</file>

<file path=xl/sharedStrings.xml><?xml version="1.0" encoding="utf-8"?>
<sst xmlns="http://schemas.openxmlformats.org/spreadsheetml/2006/main" count="185" uniqueCount="74">
  <si>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</si>
  <si>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</si>
  <si>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</si>
  <si>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</si>
  <si>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</si>
  <si>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</si>
  <si>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</si>
  <si>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</si>
  <si>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</si>
  <si>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</si>
  <si>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</si>
  <si>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</si>
  <si>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</si>
  <si>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</si>
  <si>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</si>
  <si>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</si>
  <si>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</si>
  <si>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</si>
  <si>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</si>
  <si>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</si>
  <si>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</si>
  <si>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</si>
  <si>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</si>
  <si>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</si>
  <si>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</si>
  <si>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AUXILIAR ADMINISTRATIVO I</t>
  </si>
  <si>
    <t>MENSAJERO</t>
  </si>
  <si>
    <t>RECEPCIONISTA</t>
  </si>
  <si>
    <t>SECRETARIO (A)</t>
  </si>
  <si>
    <t>INSPECTOR (A) DE TRABAJO</t>
  </si>
  <si>
    <t>ABOGADO ASISTENCIA JUDICIAL</t>
  </si>
  <si>
    <t>CONSERJE</t>
  </si>
  <si>
    <t>SECRETARIA</t>
  </si>
  <si>
    <t>PARALEGAL</t>
  </si>
  <si>
    <t>11</t>
  </si>
  <si>
    <t>OFICINA TERRITORIAL DE EMPLEO HIGUEY</t>
  </si>
  <si>
    <t>JULIANA MARIA RODRIGUEZ CEDEÑO</t>
  </si>
  <si>
    <t>12</t>
  </si>
  <si>
    <t>REPRESENTANTE LOCAL</t>
  </si>
  <si>
    <t>VIRGINIA GUTIERREZ</t>
  </si>
  <si>
    <t>AGENCIA LOCAL DE JARABACOA MT</t>
  </si>
  <si>
    <t>BASTI ESTHER MONTERO OVIEDO</t>
  </si>
  <si>
    <t>REPRESENTACION LOCAL DE TRABAJO DE HIGUEY MT</t>
  </si>
  <si>
    <t>MARIA ALTAGRACIA MORILLO CORCINO</t>
  </si>
  <si>
    <t>PEDRO RAMIREZ DEL ROSARIO</t>
  </si>
  <si>
    <t>REPRESENTACION LOCAL DE TRABAJO DE HATO MAYOR MT</t>
  </si>
  <si>
    <t>AMAURY MATEO MATEO</t>
  </si>
  <si>
    <t>JOSE FERNANDEZ VARGAS LIC</t>
  </si>
  <si>
    <t>LUCAS EVANGELISTA ARIAS LIC</t>
  </si>
  <si>
    <t>CANDIDA SANTANA BENITEZ LICDA</t>
  </si>
  <si>
    <t>ALICIA ROSANNA DIAZ SANTOS</t>
  </si>
  <si>
    <t>LUZ EMILDA ORTEGA MARTINEZ</t>
  </si>
  <si>
    <t>YOSELY MEJIA MORENO</t>
  </si>
  <si>
    <t>WENDY DOLORES RODRIGUEZ CALZADO</t>
  </si>
  <si>
    <t>JUAN MERCEDES BASILIO</t>
  </si>
  <si>
    <t>WILFREDO BRAZOBAN GENAO DR</t>
  </si>
  <si>
    <t>MARTIN AUGUSTO TAVERAS TAVERAS</t>
  </si>
  <si>
    <t>DORCA CASTRO AVELINO</t>
  </si>
  <si>
    <t>ONORINA JAVIER ORAN</t>
  </si>
  <si>
    <t>LUCIA SANTANA JIMENEZ</t>
  </si>
  <si>
    <t>ANA YUDELKA GENAO PEGUERO</t>
  </si>
  <si>
    <t>GLORIA LUISA GRULLON ABREU</t>
  </si>
  <si>
    <t xml:space="preserve">REPRESENTANTE LOCAL </t>
  </si>
  <si>
    <t>REPRESENTACION LOCAL HIGUEY</t>
  </si>
  <si>
    <t>MARIA BERNARDA PAEZ GARCIA</t>
  </si>
  <si>
    <t>REPRESENTACION LOCAL DE TRABAJO HIGUEY MT</t>
  </si>
  <si>
    <t>MINISTERIO DE TRABAJO</t>
  </si>
  <si>
    <t>REPUBLICA DOMINICANA</t>
  </si>
  <si>
    <t>“Año del Fomento de las Exportaciones”</t>
  </si>
  <si>
    <t>Correspondiente al mes de julio del año 2018</t>
  </si>
  <si>
    <t>Representacion Local de Higuey</t>
  </si>
  <si>
    <t>Representacion Local de Hato Mayor</t>
  </si>
  <si>
    <t>Representacion Local de Jarabacoa</t>
  </si>
  <si>
    <t>Correspondiente al mes de agosto del año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</si>
</sst>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0</xdr:row>
      <xdr:rowOff>57150</xdr:rowOff>
    </xdr:from>
    <xdr:to>
      <xdr:col>7</xdr:col>
      <xdr:colOff>571500</xdr:colOff>
      <xdr:row>3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57150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0</xdr:rowOff>
    </xdr:from>
    <xdr:to>
      <xdr:col>8</xdr:col>
      <xdr:colOff>57150</xdr:colOff>
      <xdr:row>2</xdr:row>
      <xdr:rowOff>323850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0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0</xdr:row>
      <xdr:rowOff>28575</xdr:rowOff>
    </xdr:from>
    <xdr:to>
      <xdr:col>8</xdr:col>
      <xdr:colOff>95250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28575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0" sqref="A10:A12"/>
    </sheetView>
  </sheetViews>
  <sheetFormatPr defaultColWidth="11.421875" defaultRowHeight="12.75"/>
  <cols>
    <col min="2" max="2" width="32.00390625" style="0" customWidth="1"/>
    <col min="3" max="3" width="28.57421875" style="0" customWidth="1"/>
    <col min="4" max="4" width="22.7109375" style="0" customWidth="1"/>
  </cols>
  <sheetData>
    <row r="1" spans="1:19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7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7.25" customHeight="1">
      <c r="A4" s="47" t="s">
        <v>67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4.25">
      <c r="A5" s="47" t="s">
        <v>66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16.5">
      <c r="A6" s="48" t="s">
        <v>68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16.5">
      <c r="A7" s="49" t="s">
        <v>18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16.5">
      <c r="A8" s="50" t="s">
        <v>71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7.25" thickBot="1">
      <c r="A9" s="48" t="s">
        <v>69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ht="16.5" customHeight="1">
      <c r="A10" s="23" t="s">
        <v>21</v>
      </c>
      <c r="B10" s="35" t="s">
        <v>16</v>
      </c>
      <c r="C10" s="35" t="s">
        <v>23</v>
      </c>
      <c r="D10" s="35" t="s">
        <v>17</v>
      </c>
      <c r="E10" s="35" t="s">
        <v>22</v>
      </c>
      <c r="F10" s="38" t="s">
        <v>19</v>
      </c>
      <c r="G10" s="41" t="s">
        <v>11</v>
      </c>
      <c r="H10" s="44" t="s">
        <v>15</v>
      </c>
      <c r="I10" s="18" t="s">
        <v>9</v>
      </c>
      <c r="J10" s="19"/>
      <c r="K10" s="19"/>
      <c r="L10" s="19"/>
      <c r="M10" s="19"/>
      <c r="N10" s="19"/>
      <c r="O10" s="20"/>
      <c r="P10" s="21" t="s">
        <v>2</v>
      </c>
      <c r="Q10" s="22"/>
      <c r="R10" s="23" t="s">
        <v>20</v>
      </c>
      <c r="S10" s="23" t="s">
        <v>4</v>
      </c>
    </row>
    <row r="11" spans="1:19" ht="16.5" customHeight="1">
      <c r="A11" s="24"/>
      <c r="B11" s="36"/>
      <c r="C11" s="36"/>
      <c r="D11" s="36"/>
      <c r="E11" s="36"/>
      <c r="F11" s="39"/>
      <c r="G11" s="42"/>
      <c r="H11" s="45"/>
      <c r="I11" s="26" t="s">
        <v>13</v>
      </c>
      <c r="J11" s="27"/>
      <c r="K11" s="28" t="s">
        <v>10</v>
      </c>
      <c r="L11" s="30" t="s">
        <v>14</v>
      </c>
      <c r="M11" s="27"/>
      <c r="N11" s="28" t="s">
        <v>12</v>
      </c>
      <c r="O11" s="31" t="s">
        <v>0</v>
      </c>
      <c r="P11" s="33" t="s">
        <v>3</v>
      </c>
      <c r="Q11" s="31" t="s">
        <v>1</v>
      </c>
      <c r="R11" s="24"/>
      <c r="S11" s="24"/>
    </row>
    <row r="12" spans="1:19" ht="50.25" thickBot="1">
      <c r="A12" s="25"/>
      <c r="B12" s="37"/>
      <c r="C12" s="37"/>
      <c r="D12" s="37"/>
      <c r="E12" s="37"/>
      <c r="F12" s="40"/>
      <c r="G12" s="43"/>
      <c r="H12" s="46"/>
      <c r="I12" s="11" t="s">
        <v>5</v>
      </c>
      <c r="J12" s="8" t="s">
        <v>6</v>
      </c>
      <c r="K12" s="29"/>
      <c r="L12" s="9" t="s">
        <v>7</v>
      </c>
      <c r="M12" s="8" t="s">
        <v>8</v>
      </c>
      <c r="N12" s="29"/>
      <c r="O12" s="32"/>
      <c r="P12" s="34"/>
      <c r="Q12" s="32"/>
      <c r="R12" s="25"/>
      <c r="S12" s="25"/>
    </row>
    <row r="13" spans="1:19" ht="38.25">
      <c r="A13" s="5">
        <f aca="true" t="shared" si="0" ref="A13:A20">+A12+1</f>
        <v>1</v>
      </c>
      <c r="B13" s="6" t="s">
        <v>44</v>
      </c>
      <c r="C13" s="3" t="s">
        <v>45</v>
      </c>
      <c r="D13" s="3" t="s">
        <v>26</v>
      </c>
      <c r="E13" s="1" t="s">
        <v>24</v>
      </c>
      <c r="F13" s="2">
        <v>13000</v>
      </c>
      <c r="G13" s="2">
        <v>0</v>
      </c>
      <c r="H13" s="2">
        <v>25</v>
      </c>
      <c r="I13" s="2">
        <v>373.1</v>
      </c>
      <c r="J13" s="2">
        <v>923</v>
      </c>
      <c r="K13" s="2">
        <v>143</v>
      </c>
      <c r="L13" s="2">
        <v>395.2</v>
      </c>
      <c r="M13" s="2">
        <v>921.7</v>
      </c>
      <c r="N13" s="4"/>
      <c r="O13" s="2">
        <f aca="true" t="shared" si="1" ref="O13:O20">Q13+L13+I13+K13</f>
        <v>2899</v>
      </c>
      <c r="P13" s="2">
        <v>793.3</v>
      </c>
      <c r="Q13" s="2">
        <v>1987.7</v>
      </c>
      <c r="R13" s="2">
        <v>12056.699999999999</v>
      </c>
      <c r="S13" s="7" t="s">
        <v>37</v>
      </c>
    </row>
    <row r="14" spans="1:19" ht="38.25">
      <c r="A14" s="5">
        <f t="shared" si="0"/>
        <v>2</v>
      </c>
      <c r="B14" s="6" t="s">
        <v>46</v>
      </c>
      <c r="C14" s="3" t="s">
        <v>45</v>
      </c>
      <c r="D14" s="3" t="s">
        <v>29</v>
      </c>
      <c r="E14" s="1" t="s">
        <v>24</v>
      </c>
      <c r="F14" s="2">
        <v>50500</v>
      </c>
      <c r="G14" s="2">
        <v>1924.57</v>
      </c>
      <c r="H14" s="2">
        <v>25</v>
      </c>
      <c r="I14" s="2">
        <v>1449.35</v>
      </c>
      <c r="J14" s="2">
        <v>3585.5</v>
      </c>
      <c r="K14" s="2">
        <v>520.34</v>
      </c>
      <c r="L14" s="2">
        <v>1535.2</v>
      </c>
      <c r="M14" s="2">
        <v>3580.45</v>
      </c>
      <c r="N14" s="4"/>
      <c r="O14" s="2">
        <f t="shared" si="1"/>
        <v>11191.18</v>
      </c>
      <c r="P14" s="2">
        <v>5234.12</v>
      </c>
      <c r="Q14" s="2">
        <v>7686.29</v>
      </c>
      <c r="R14" s="2">
        <v>40956.880000000005</v>
      </c>
      <c r="S14" s="7" t="s">
        <v>37</v>
      </c>
    </row>
    <row r="15" spans="1:19" ht="38.25">
      <c r="A15" s="5">
        <f t="shared" si="0"/>
        <v>3</v>
      </c>
      <c r="B15" s="6" t="s">
        <v>49</v>
      </c>
      <c r="C15" s="3" t="s">
        <v>45</v>
      </c>
      <c r="D15" s="3" t="s">
        <v>62</v>
      </c>
      <c r="E15" s="1" t="s">
        <v>24</v>
      </c>
      <c r="F15" s="2">
        <v>57500</v>
      </c>
      <c r="G15" s="2">
        <v>3016.23</v>
      </c>
      <c r="H15" s="2">
        <v>25</v>
      </c>
      <c r="I15" s="2">
        <v>1650.25</v>
      </c>
      <c r="J15" s="2">
        <v>4082.5</v>
      </c>
      <c r="K15" s="2">
        <v>520.34</v>
      </c>
      <c r="L15" s="2">
        <v>1748</v>
      </c>
      <c r="M15" s="2">
        <v>4076.75</v>
      </c>
      <c r="N15" s="4"/>
      <c r="O15" s="2">
        <f t="shared" si="1"/>
        <v>12598.18</v>
      </c>
      <c r="P15" s="2">
        <v>6739.48</v>
      </c>
      <c r="Q15" s="2">
        <v>8679.59</v>
      </c>
      <c r="R15" s="2">
        <v>50760.52</v>
      </c>
      <c r="S15" s="7" t="s">
        <v>37</v>
      </c>
    </row>
    <row r="16" spans="1:19" ht="38.25">
      <c r="A16" s="5">
        <f t="shared" si="0"/>
        <v>4</v>
      </c>
      <c r="B16" s="6" t="s">
        <v>50</v>
      </c>
      <c r="C16" s="3" t="s">
        <v>45</v>
      </c>
      <c r="D16" s="3" t="s">
        <v>27</v>
      </c>
      <c r="E16" s="1" t="s">
        <v>24</v>
      </c>
      <c r="F16" s="2">
        <v>18000</v>
      </c>
      <c r="G16" s="2">
        <v>0</v>
      </c>
      <c r="H16" s="2">
        <v>25</v>
      </c>
      <c r="I16" s="2">
        <v>516.6</v>
      </c>
      <c r="J16" s="2">
        <v>1278</v>
      </c>
      <c r="K16" s="2">
        <v>198</v>
      </c>
      <c r="L16" s="2">
        <v>547.2</v>
      </c>
      <c r="M16" s="2">
        <v>1276.2</v>
      </c>
      <c r="N16" s="4"/>
      <c r="O16" s="2">
        <f t="shared" si="1"/>
        <v>4013.9999999999995</v>
      </c>
      <c r="P16" s="2">
        <v>1088.8</v>
      </c>
      <c r="Q16" s="2">
        <v>2752.2</v>
      </c>
      <c r="R16" s="2">
        <v>16761.2</v>
      </c>
      <c r="S16" s="7" t="s">
        <v>37</v>
      </c>
    </row>
    <row r="17" spans="1:19" ht="38.25">
      <c r="A17" s="5">
        <f t="shared" si="0"/>
        <v>5</v>
      </c>
      <c r="B17" s="6" t="s">
        <v>51</v>
      </c>
      <c r="C17" s="3" t="s">
        <v>45</v>
      </c>
      <c r="D17" s="3" t="s">
        <v>28</v>
      </c>
      <c r="E17" s="1" t="s">
        <v>24</v>
      </c>
      <c r="F17" s="2">
        <v>19000</v>
      </c>
      <c r="G17" s="2">
        <v>0</v>
      </c>
      <c r="H17" s="2">
        <v>25</v>
      </c>
      <c r="I17" s="2">
        <v>545.3</v>
      </c>
      <c r="J17" s="2">
        <v>1349</v>
      </c>
      <c r="K17" s="2">
        <v>209</v>
      </c>
      <c r="L17" s="2">
        <v>577.6</v>
      </c>
      <c r="M17" s="2">
        <v>1347.1</v>
      </c>
      <c r="N17" s="4"/>
      <c r="O17" s="2">
        <f t="shared" si="1"/>
        <v>4237</v>
      </c>
      <c r="P17" s="2">
        <v>1147.9</v>
      </c>
      <c r="Q17" s="2">
        <v>2905.1</v>
      </c>
      <c r="R17" s="2">
        <v>17702.100000000002</v>
      </c>
      <c r="S17" s="7" t="s">
        <v>37</v>
      </c>
    </row>
    <row r="18" spans="1:19" ht="38.25">
      <c r="A18" s="5">
        <f t="shared" si="0"/>
        <v>6</v>
      </c>
      <c r="B18" s="6" t="s">
        <v>57</v>
      </c>
      <c r="C18" s="3" t="s">
        <v>45</v>
      </c>
      <c r="D18" s="3" t="s">
        <v>30</v>
      </c>
      <c r="E18" s="1" t="s">
        <v>24</v>
      </c>
      <c r="F18" s="2">
        <v>29500</v>
      </c>
      <c r="G18" s="2">
        <v>0</v>
      </c>
      <c r="H18" s="2">
        <v>25</v>
      </c>
      <c r="I18" s="2">
        <v>846.65</v>
      </c>
      <c r="J18" s="2">
        <v>2094.5</v>
      </c>
      <c r="K18" s="2">
        <v>324.5</v>
      </c>
      <c r="L18" s="2">
        <v>896.8</v>
      </c>
      <c r="M18" s="2">
        <v>2091.55</v>
      </c>
      <c r="N18" s="4"/>
      <c r="O18" s="2">
        <f t="shared" si="1"/>
        <v>6578.5</v>
      </c>
      <c r="P18" s="2">
        <v>1768.45</v>
      </c>
      <c r="Q18" s="2">
        <v>4510.55</v>
      </c>
      <c r="R18" s="2">
        <v>27581.55</v>
      </c>
      <c r="S18" s="7" t="s">
        <v>37</v>
      </c>
    </row>
    <row r="19" spans="1:19" ht="38.25">
      <c r="A19" s="5">
        <f t="shared" si="0"/>
        <v>7</v>
      </c>
      <c r="B19" s="6" t="s">
        <v>58</v>
      </c>
      <c r="C19" s="3" t="s">
        <v>45</v>
      </c>
      <c r="D19" s="3" t="s">
        <v>31</v>
      </c>
      <c r="E19" s="1" t="s">
        <v>24</v>
      </c>
      <c r="F19" s="2">
        <v>11500</v>
      </c>
      <c r="G19" s="2">
        <v>0</v>
      </c>
      <c r="H19" s="2">
        <v>25</v>
      </c>
      <c r="I19" s="2">
        <v>330.05</v>
      </c>
      <c r="J19" s="2">
        <v>816.5</v>
      </c>
      <c r="K19" s="2">
        <v>126.5</v>
      </c>
      <c r="L19" s="2">
        <v>349.6</v>
      </c>
      <c r="M19" s="2">
        <v>815.35</v>
      </c>
      <c r="N19" s="4"/>
      <c r="O19" s="2">
        <f t="shared" si="1"/>
        <v>2564.5</v>
      </c>
      <c r="P19" s="2">
        <v>704.65</v>
      </c>
      <c r="Q19" s="2">
        <v>1758.35</v>
      </c>
      <c r="R19" s="2">
        <v>10645.35</v>
      </c>
      <c r="S19" s="7" t="s">
        <v>37</v>
      </c>
    </row>
    <row r="20" spans="1:19" ht="38.25">
      <c r="A20" s="5">
        <f t="shared" si="0"/>
        <v>8</v>
      </c>
      <c r="B20" s="6" t="s">
        <v>60</v>
      </c>
      <c r="C20" s="3" t="s">
        <v>45</v>
      </c>
      <c r="D20" s="3" t="s">
        <v>30</v>
      </c>
      <c r="E20" s="1" t="s">
        <v>24</v>
      </c>
      <c r="F20" s="2">
        <v>29500</v>
      </c>
      <c r="G20" s="2">
        <v>0</v>
      </c>
      <c r="H20" s="2">
        <v>25</v>
      </c>
      <c r="I20" s="2">
        <v>846.65</v>
      </c>
      <c r="J20" s="2">
        <v>2094.5</v>
      </c>
      <c r="K20" s="2">
        <v>324.5</v>
      </c>
      <c r="L20" s="2">
        <v>896.8</v>
      </c>
      <c r="M20" s="2">
        <v>2091.55</v>
      </c>
      <c r="N20" s="4"/>
      <c r="O20" s="2">
        <f t="shared" si="1"/>
        <v>6578.5</v>
      </c>
      <c r="P20" s="2">
        <v>1768.45</v>
      </c>
      <c r="Q20" s="2">
        <v>4510.55</v>
      </c>
      <c r="R20" s="2">
        <v>27581.55</v>
      </c>
      <c r="S20" s="7" t="s">
        <v>37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20">
    <cfRule type="duplicateValues" priority="1" dxfId="0" stopIfTrue="1">
      <formula>AND(COUNTIF($B$13:$B$20,B13)&gt;1,NOT(ISBLANK(B13)))</formula>
    </cfRule>
    <cfRule type="duplicateValues" priority="2" dxfId="0" stopIfTrue="1">
      <formula>AND(COUNTIF($B$13:$B$20,B13)&gt;1,NOT(ISBLANK(B13)))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9" sqref="A9:S9"/>
    </sheetView>
  </sheetViews>
  <sheetFormatPr defaultColWidth="11.421875" defaultRowHeight="12.75"/>
  <cols>
    <col min="2" max="2" width="28.140625" style="0" customWidth="1"/>
    <col min="3" max="3" width="26.28125" style="0" customWidth="1"/>
    <col min="4" max="4" width="21.421875" style="0" customWidth="1"/>
  </cols>
  <sheetData>
    <row r="1" spans="1:19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7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7.25" customHeight="1">
      <c r="A4" s="47" t="s">
        <v>67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4.25">
      <c r="A5" s="47" t="s">
        <v>66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16.5">
      <c r="A6" s="48" t="s">
        <v>68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16.5">
      <c r="A7" s="49" t="s">
        <v>18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16.5">
      <c r="A8" s="50" t="s">
        <v>70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7.25" thickBot="1">
      <c r="A9" s="48" t="s">
        <v>69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ht="66">
      <c r="A10" s="15" t="s">
        <v>21</v>
      </c>
      <c r="B10" s="13" t="s">
        <v>16</v>
      </c>
      <c r="C10" s="13" t="s">
        <v>23</v>
      </c>
      <c r="D10" s="13" t="s">
        <v>17</v>
      </c>
      <c r="E10" s="13" t="s">
        <v>22</v>
      </c>
      <c r="F10" s="14" t="s">
        <v>19</v>
      </c>
      <c r="G10" s="16" t="s">
        <v>11</v>
      </c>
      <c r="H10" s="12" t="s">
        <v>15</v>
      </c>
      <c r="I10" s="18" t="s">
        <v>9</v>
      </c>
      <c r="J10" s="19"/>
      <c r="K10" s="19"/>
      <c r="L10" s="19"/>
      <c r="M10" s="19"/>
      <c r="N10" s="19"/>
      <c r="O10" s="20"/>
      <c r="P10" s="21" t="s">
        <v>2</v>
      </c>
      <c r="Q10" s="22"/>
      <c r="R10" s="15" t="s">
        <v>20</v>
      </c>
      <c r="S10" s="15" t="s">
        <v>4</v>
      </c>
    </row>
    <row r="11" spans="1:19" ht="25.5">
      <c r="A11" s="5">
        <v>1</v>
      </c>
      <c r="B11" s="6" t="s">
        <v>36</v>
      </c>
      <c r="C11" s="3" t="s">
        <v>35</v>
      </c>
      <c r="D11" s="3" t="s">
        <v>25</v>
      </c>
      <c r="E11" s="1" t="s">
        <v>24</v>
      </c>
      <c r="F11" s="2">
        <v>19000</v>
      </c>
      <c r="G11" s="2">
        <v>0</v>
      </c>
      <c r="H11" s="2">
        <v>25</v>
      </c>
      <c r="I11" s="2">
        <v>545.3</v>
      </c>
      <c r="J11" s="2">
        <v>1349</v>
      </c>
      <c r="K11" s="2">
        <v>209</v>
      </c>
      <c r="L11" s="2">
        <v>577.6</v>
      </c>
      <c r="M11" s="2">
        <v>1347.1</v>
      </c>
      <c r="N11" s="4"/>
      <c r="O11" s="2">
        <v>4237</v>
      </c>
      <c r="P11" s="2">
        <v>1147.9</v>
      </c>
      <c r="Q11" s="2">
        <v>2905.1</v>
      </c>
      <c r="R11" s="2">
        <v>17402.100000000002</v>
      </c>
      <c r="S11" s="7" t="s">
        <v>34</v>
      </c>
    </row>
    <row r="12" spans="1:19" ht="38.25">
      <c r="A12" s="5">
        <v>2</v>
      </c>
      <c r="B12" s="6" t="s">
        <v>41</v>
      </c>
      <c r="C12" s="3" t="s">
        <v>42</v>
      </c>
      <c r="D12" s="3" t="s">
        <v>32</v>
      </c>
      <c r="E12" s="1" t="s">
        <v>24</v>
      </c>
      <c r="F12" s="2">
        <v>17000</v>
      </c>
      <c r="G12" s="2">
        <v>0</v>
      </c>
      <c r="H12" s="2">
        <v>25</v>
      </c>
      <c r="I12" s="2">
        <v>487.9</v>
      </c>
      <c r="J12" s="2">
        <v>1207</v>
      </c>
      <c r="K12" s="2">
        <v>187</v>
      </c>
      <c r="L12" s="2">
        <v>516.8</v>
      </c>
      <c r="M12" s="2">
        <v>1205.3</v>
      </c>
      <c r="N12" s="4"/>
      <c r="O12" s="2">
        <v>3791.0000000000005</v>
      </c>
      <c r="P12" s="2">
        <v>1029.7</v>
      </c>
      <c r="Q12" s="2">
        <v>2599.3</v>
      </c>
      <c r="R12" s="2">
        <v>15820.3</v>
      </c>
      <c r="S12" s="7" t="s">
        <v>37</v>
      </c>
    </row>
    <row r="13" spans="1:19" ht="38.25">
      <c r="A13" s="5">
        <v>3</v>
      </c>
      <c r="B13" s="6" t="s">
        <v>43</v>
      </c>
      <c r="C13" s="3" t="s">
        <v>42</v>
      </c>
      <c r="D13" s="3" t="s">
        <v>38</v>
      </c>
      <c r="E13" s="1" t="s">
        <v>24</v>
      </c>
      <c r="F13" s="2">
        <v>57500</v>
      </c>
      <c r="G13" s="2">
        <v>2603.58</v>
      </c>
      <c r="H13" s="2">
        <v>25</v>
      </c>
      <c r="I13" s="2">
        <v>1650.25</v>
      </c>
      <c r="J13" s="2">
        <v>4082.5</v>
      </c>
      <c r="K13" s="2">
        <v>520.34</v>
      </c>
      <c r="L13" s="2">
        <v>1748</v>
      </c>
      <c r="M13" s="2">
        <v>4076.75</v>
      </c>
      <c r="N13" s="4"/>
      <c r="O13" s="2">
        <v>12598.18</v>
      </c>
      <c r="P13" s="2">
        <v>8390.07</v>
      </c>
      <c r="Q13" s="2">
        <v>8679.59</v>
      </c>
      <c r="R13" s="2">
        <v>50173.17</v>
      </c>
      <c r="S13" s="7" t="s">
        <v>37</v>
      </c>
    </row>
    <row r="14" spans="1:19" ht="38.25">
      <c r="A14" s="5">
        <v>4</v>
      </c>
      <c r="B14" s="6" t="s">
        <v>47</v>
      </c>
      <c r="C14" s="3" t="s">
        <v>42</v>
      </c>
      <c r="D14" s="3" t="s">
        <v>29</v>
      </c>
      <c r="E14" s="1" t="s">
        <v>24</v>
      </c>
      <c r="F14" s="2">
        <v>50500</v>
      </c>
      <c r="G14" s="2">
        <v>1769.82</v>
      </c>
      <c r="H14" s="2">
        <v>25</v>
      </c>
      <c r="I14" s="2">
        <v>1449.35</v>
      </c>
      <c r="J14" s="2">
        <v>3585.5</v>
      </c>
      <c r="K14" s="2">
        <v>520.34</v>
      </c>
      <c r="L14" s="2">
        <v>1535.2</v>
      </c>
      <c r="M14" s="2">
        <v>3580.45</v>
      </c>
      <c r="N14" s="4"/>
      <c r="O14" s="2">
        <v>11191.18</v>
      </c>
      <c r="P14" s="2">
        <v>6110.99</v>
      </c>
      <c r="Q14" s="2">
        <v>7686.29</v>
      </c>
      <c r="R14" s="2">
        <v>45270.630000000005</v>
      </c>
      <c r="S14" s="7" t="s">
        <v>37</v>
      </c>
    </row>
    <row r="15" spans="1:19" ht="38.25">
      <c r="A15" s="5">
        <v>5</v>
      </c>
      <c r="B15" s="6" t="s">
        <v>48</v>
      </c>
      <c r="C15" s="3" t="s">
        <v>42</v>
      </c>
      <c r="D15" s="3" t="s">
        <v>29</v>
      </c>
      <c r="E15" s="1" t="s">
        <v>24</v>
      </c>
      <c r="F15" s="2">
        <v>50500</v>
      </c>
      <c r="G15" s="2">
        <v>1924.57</v>
      </c>
      <c r="H15" s="2">
        <v>25</v>
      </c>
      <c r="I15" s="2">
        <v>1449.35</v>
      </c>
      <c r="J15" s="2">
        <v>3585.5</v>
      </c>
      <c r="K15" s="2">
        <v>520.34</v>
      </c>
      <c r="L15" s="2">
        <v>1535.2</v>
      </c>
      <c r="M15" s="2">
        <v>3580.45</v>
      </c>
      <c r="N15" s="4"/>
      <c r="O15" s="2">
        <v>11191.18</v>
      </c>
      <c r="P15" s="2">
        <v>5234.12</v>
      </c>
      <c r="Q15" s="2">
        <v>7686.29</v>
      </c>
      <c r="R15" s="2">
        <v>45115.880000000005</v>
      </c>
      <c r="S15" s="7" t="s">
        <v>37</v>
      </c>
    </row>
    <row r="16" spans="1:19" ht="38.25">
      <c r="A16" s="5">
        <v>6</v>
      </c>
      <c r="B16" s="6" t="s">
        <v>52</v>
      </c>
      <c r="C16" s="3" t="s">
        <v>42</v>
      </c>
      <c r="D16" s="3" t="s">
        <v>25</v>
      </c>
      <c r="E16" s="1" t="s">
        <v>24</v>
      </c>
      <c r="F16" s="2">
        <v>19000</v>
      </c>
      <c r="G16" s="2">
        <v>0</v>
      </c>
      <c r="H16" s="2">
        <v>25</v>
      </c>
      <c r="I16" s="2">
        <v>545.3</v>
      </c>
      <c r="J16" s="2">
        <v>1349</v>
      </c>
      <c r="K16" s="2">
        <v>209</v>
      </c>
      <c r="L16" s="2">
        <v>577.6</v>
      </c>
      <c r="M16" s="2">
        <v>1347.1</v>
      </c>
      <c r="N16" s="4"/>
      <c r="O16" s="2">
        <v>4237</v>
      </c>
      <c r="P16" s="2">
        <v>1147.9</v>
      </c>
      <c r="Q16" s="2">
        <v>2905.1</v>
      </c>
      <c r="R16" s="2">
        <v>17702.100000000002</v>
      </c>
      <c r="S16" s="7" t="s">
        <v>37</v>
      </c>
    </row>
    <row r="17" spans="1:19" ht="38.25">
      <c r="A17" s="5">
        <v>7</v>
      </c>
      <c r="B17" s="6" t="s">
        <v>59</v>
      </c>
      <c r="C17" s="3" t="s">
        <v>42</v>
      </c>
      <c r="D17" s="3" t="s">
        <v>31</v>
      </c>
      <c r="E17" s="1" t="s">
        <v>24</v>
      </c>
      <c r="F17" s="2">
        <v>11500</v>
      </c>
      <c r="G17" s="2">
        <v>0</v>
      </c>
      <c r="H17" s="2">
        <v>25</v>
      </c>
      <c r="I17" s="2">
        <v>330.05</v>
      </c>
      <c r="J17" s="2">
        <v>816.5</v>
      </c>
      <c r="K17" s="2">
        <v>126.5</v>
      </c>
      <c r="L17" s="2">
        <v>349.6</v>
      </c>
      <c r="M17" s="2">
        <v>815.35</v>
      </c>
      <c r="N17" s="4"/>
      <c r="O17" s="2">
        <v>2564.5</v>
      </c>
      <c r="P17" s="2">
        <v>704.65</v>
      </c>
      <c r="Q17" s="2">
        <v>1758.35</v>
      </c>
      <c r="R17" s="2">
        <v>10645.35</v>
      </c>
      <c r="S17" s="7" t="s">
        <v>37</v>
      </c>
    </row>
    <row r="18" spans="1:19" ht="25.5">
      <c r="A18" s="5">
        <v>8</v>
      </c>
      <c r="B18" s="6" t="s">
        <v>53</v>
      </c>
      <c r="C18" s="3" t="s">
        <v>65</v>
      </c>
      <c r="D18" s="3" t="s">
        <v>29</v>
      </c>
      <c r="E18" s="1" t="s">
        <v>24</v>
      </c>
      <c r="F18" s="2">
        <v>50500</v>
      </c>
      <c r="G18" s="2">
        <v>1769.82</v>
      </c>
      <c r="H18" s="2">
        <v>25</v>
      </c>
      <c r="I18" s="2">
        <v>1449.35</v>
      </c>
      <c r="J18" s="2">
        <v>3585.5</v>
      </c>
      <c r="K18" s="2">
        <v>520.34</v>
      </c>
      <c r="L18" s="2">
        <v>1535.2</v>
      </c>
      <c r="M18" s="2">
        <v>3580.45</v>
      </c>
      <c r="N18" s="4"/>
      <c r="O18" s="2">
        <v>11191.18</v>
      </c>
      <c r="P18" s="2">
        <v>6110.99</v>
      </c>
      <c r="Q18" s="2">
        <v>7686.29</v>
      </c>
      <c r="R18" s="2">
        <v>45270.630000000005</v>
      </c>
      <c r="S18" s="7" t="s">
        <v>37</v>
      </c>
    </row>
    <row r="19" spans="1:19" ht="25.5">
      <c r="A19" s="5">
        <v>9</v>
      </c>
      <c r="B19" s="6" t="s">
        <v>54</v>
      </c>
      <c r="C19" s="3" t="s">
        <v>63</v>
      </c>
      <c r="D19" s="3" t="s">
        <v>30</v>
      </c>
      <c r="E19" s="1" t="s">
        <v>24</v>
      </c>
      <c r="F19" s="2">
        <v>29500</v>
      </c>
      <c r="G19" s="2">
        <v>0</v>
      </c>
      <c r="H19" s="2">
        <v>25</v>
      </c>
      <c r="I19" s="2">
        <v>846.65</v>
      </c>
      <c r="J19" s="2">
        <v>2094.5</v>
      </c>
      <c r="K19" s="2">
        <v>324.5</v>
      </c>
      <c r="L19" s="2">
        <v>896.8</v>
      </c>
      <c r="M19" s="2">
        <v>2091.55</v>
      </c>
      <c r="N19" s="4"/>
      <c r="O19" s="2">
        <v>6578.5</v>
      </c>
      <c r="P19" s="2">
        <v>2800.07</v>
      </c>
      <c r="Q19" s="2">
        <v>4510.55</v>
      </c>
      <c r="R19" s="2">
        <v>27731.55</v>
      </c>
      <c r="S19" s="7" t="s">
        <v>37</v>
      </c>
    </row>
  </sheetData>
  <sheetProtection/>
  <mergeCells count="8">
    <mergeCell ref="I10:O10"/>
    <mergeCell ref="P10:Q10"/>
    <mergeCell ref="A4:S4"/>
    <mergeCell ref="A5:S5"/>
    <mergeCell ref="A6:S6"/>
    <mergeCell ref="A7:S7"/>
    <mergeCell ref="A8:S8"/>
    <mergeCell ref="A9:S9"/>
  </mergeCells>
  <conditionalFormatting sqref="B12:B19">
    <cfRule type="duplicateValues" priority="3" dxfId="0" stopIfTrue="1">
      <formula>AND(COUNTIF($B$12:$B$19,B12)&gt;1,NOT(ISBLANK(B12)))</formula>
    </cfRule>
    <cfRule type="duplicateValues" priority="4" dxfId="0" stopIfTrue="1">
      <formula>AND(COUNTIF($B$12:$B$19,B12)&gt;1,NOT(ISBLANK(B12)))</formula>
    </cfRule>
  </conditionalFormatting>
  <conditionalFormatting sqref="B10">
    <cfRule type="duplicateValues" priority="1" dxfId="0" stopIfTrue="1">
      <formula>AND(COUNTIF($B$10:$B$10,B10)&gt;1,NOT(ISBLANK(B10)))</formula>
    </cfRule>
    <cfRule type="duplicateValues" priority="2" dxfId="0" stopIfTrue="1">
      <formula>AND(COUNTIF($B$10:$B$10,B10)&gt;1,NOT(ISBLANK(B10)))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PageLayoutView="0" workbookViewId="0" topLeftCell="A1">
      <selection activeCell="A10" sqref="A10:A12"/>
    </sheetView>
  </sheetViews>
  <sheetFormatPr defaultColWidth="11.421875" defaultRowHeight="12.75"/>
  <cols>
    <col min="2" max="2" width="26.28125" style="0" customWidth="1"/>
    <col min="3" max="3" width="28.7109375" style="0" customWidth="1"/>
    <col min="4" max="4" width="22.7109375" style="0" customWidth="1"/>
  </cols>
  <sheetData>
    <row r="1" spans="1:19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7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7.25" customHeight="1">
      <c r="A4" s="47" t="s">
        <v>67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4.25">
      <c r="A5" s="47" t="s">
        <v>66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16.5">
      <c r="A6" s="48" t="s">
        <v>68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16.5">
      <c r="A7" s="49" t="s">
        <v>18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16.5">
      <c r="A8" s="50" t="s">
        <v>72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7.25" thickBot="1">
      <c r="A9" s="48" t="s">
        <v>73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ht="16.5">
      <c r="A10" s="23" t="s">
        <v>21</v>
      </c>
      <c r="B10" s="35" t="s">
        <v>16</v>
      </c>
      <c r="C10" s="35" t="s">
        <v>23</v>
      </c>
      <c r="D10" s="35" t="s">
        <v>17</v>
      </c>
      <c r="E10" s="35" t="s">
        <v>22</v>
      </c>
      <c r="F10" s="38" t="s">
        <v>19</v>
      </c>
      <c r="G10" s="41" t="s">
        <v>11</v>
      </c>
      <c r="H10" s="56" t="s">
        <v>15</v>
      </c>
      <c r="I10" s="18" t="s">
        <v>9</v>
      </c>
      <c r="J10" s="19"/>
      <c r="K10" s="19"/>
      <c r="L10" s="19"/>
      <c r="M10" s="19"/>
      <c r="N10" s="19"/>
      <c r="O10" s="20"/>
      <c r="P10" s="21" t="s">
        <v>2</v>
      </c>
      <c r="Q10" s="22"/>
      <c r="R10" s="23" t="s">
        <v>20</v>
      </c>
      <c r="S10" s="23" t="s">
        <v>4</v>
      </c>
    </row>
    <row r="11" spans="1:19" ht="16.5">
      <c r="A11" s="24"/>
      <c r="B11" s="36"/>
      <c r="C11" s="36"/>
      <c r="D11" s="36"/>
      <c r="E11" s="36"/>
      <c r="F11" s="39"/>
      <c r="G11" s="42"/>
      <c r="H11" s="57"/>
      <c r="I11" s="51" t="s">
        <v>13</v>
      </c>
      <c r="J11" s="52"/>
      <c r="K11" s="42" t="s">
        <v>10</v>
      </c>
      <c r="L11" s="53" t="s">
        <v>14</v>
      </c>
      <c r="M11" s="52"/>
      <c r="N11" s="28" t="s">
        <v>12</v>
      </c>
      <c r="O11" s="45" t="s">
        <v>0</v>
      </c>
      <c r="P11" s="54" t="s">
        <v>3</v>
      </c>
      <c r="Q11" s="31" t="s">
        <v>1</v>
      </c>
      <c r="R11" s="24"/>
      <c r="S11" s="24"/>
    </row>
    <row r="12" spans="1:19" ht="50.25" thickBot="1">
      <c r="A12" s="24"/>
      <c r="B12" s="36"/>
      <c r="C12" s="36"/>
      <c r="D12" s="36"/>
      <c r="E12" s="36"/>
      <c r="F12" s="39"/>
      <c r="G12" s="42"/>
      <c r="H12" s="57"/>
      <c r="I12" s="10" t="s">
        <v>5</v>
      </c>
      <c r="J12" s="8" t="s">
        <v>6</v>
      </c>
      <c r="K12" s="29"/>
      <c r="L12" s="9" t="s">
        <v>7</v>
      </c>
      <c r="M12" s="8" t="s">
        <v>8</v>
      </c>
      <c r="N12" s="29"/>
      <c r="O12" s="32"/>
      <c r="P12" s="55"/>
      <c r="Q12" s="32"/>
      <c r="R12" s="24"/>
      <c r="S12" s="24"/>
    </row>
    <row r="13" spans="1:19" ht="25.5">
      <c r="A13" s="5">
        <f>+A12+1</f>
        <v>1</v>
      </c>
      <c r="B13" s="6" t="s">
        <v>39</v>
      </c>
      <c r="C13" s="3" t="s">
        <v>40</v>
      </c>
      <c r="D13" s="3" t="s">
        <v>33</v>
      </c>
      <c r="E13" s="1" t="s">
        <v>24</v>
      </c>
      <c r="F13" s="2">
        <v>20000</v>
      </c>
      <c r="G13" s="2">
        <v>0</v>
      </c>
      <c r="H13" s="2">
        <v>25</v>
      </c>
      <c r="I13" s="2">
        <f>F13*0.0287</f>
        <v>574</v>
      </c>
      <c r="J13" s="2">
        <f>F13*0.071</f>
        <v>1419.9999999999998</v>
      </c>
      <c r="K13" s="2">
        <f>F13*0.013</f>
        <v>260</v>
      </c>
      <c r="L13" s="2">
        <f>F13*0.0304</f>
        <v>608</v>
      </c>
      <c r="M13" s="2">
        <f>F13*0.0709</f>
        <v>1418</v>
      </c>
      <c r="N13" s="4"/>
      <c r="O13" s="2">
        <f>I13+J13+K13+L13+M13</f>
        <v>4280</v>
      </c>
      <c r="P13" s="2">
        <f>L13+I13</f>
        <v>1182</v>
      </c>
      <c r="Q13" s="2">
        <f>J13+K13+M13</f>
        <v>3098</v>
      </c>
      <c r="R13" s="2">
        <v>18793</v>
      </c>
      <c r="S13" s="7" t="s">
        <v>37</v>
      </c>
    </row>
    <row r="14" spans="1:19" ht="25.5">
      <c r="A14" s="5">
        <f>+A13+1</f>
        <v>2</v>
      </c>
      <c r="B14" s="6" t="s">
        <v>55</v>
      </c>
      <c r="C14" s="3" t="s">
        <v>40</v>
      </c>
      <c r="D14" s="3" t="s">
        <v>38</v>
      </c>
      <c r="E14" s="1" t="s">
        <v>24</v>
      </c>
      <c r="F14" s="2">
        <v>57500</v>
      </c>
      <c r="G14" s="2">
        <v>2809.9</v>
      </c>
      <c r="H14" s="2">
        <v>25</v>
      </c>
      <c r="I14" s="2">
        <v>1650.25</v>
      </c>
      <c r="J14" s="2">
        <v>4082.5</v>
      </c>
      <c r="K14" s="2">
        <v>520.34</v>
      </c>
      <c r="L14" s="2">
        <v>1748</v>
      </c>
      <c r="M14" s="2">
        <v>4076.75</v>
      </c>
      <c r="N14" s="4"/>
      <c r="O14" s="2">
        <f>Q14+L14+I14+K14</f>
        <v>12598.18</v>
      </c>
      <c r="P14" s="2">
        <v>7564.77</v>
      </c>
      <c r="Q14" s="2">
        <v>8679.59</v>
      </c>
      <c r="R14" s="2">
        <v>50966.85</v>
      </c>
      <c r="S14" s="7" t="s">
        <v>37</v>
      </c>
    </row>
    <row r="15" spans="1:19" ht="25.5">
      <c r="A15" s="5">
        <f>+A14+1</f>
        <v>3</v>
      </c>
      <c r="B15" s="6" t="s">
        <v>56</v>
      </c>
      <c r="C15" s="3" t="s">
        <v>40</v>
      </c>
      <c r="D15" s="3" t="s">
        <v>29</v>
      </c>
      <c r="E15" s="1" t="s">
        <v>24</v>
      </c>
      <c r="F15" s="2">
        <v>50500</v>
      </c>
      <c r="G15" s="2">
        <v>1924.57</v>
      </c>
      <c r="H15" s="2">
        <v>25</v>
      </c>
      <c r="I15" s="2">
        <v>1449.35</v>
      </c>
      <c r="J15" s="2">
        <v>3585.5</v>
      </c>
      <c r="K15" s="2">
        <v>520.34</v>
      </c>
      <c r="L15" s="2">
        <v>1535.2</v>
      </c>
      <c r="M15" s="2">
        <v>3580.45</v>
      </c>
      <c r="N15" s="4"/>
      <c r="O15" s="2">
        <f>Q15+L15+I15+K15</f>
        <v>11191.18</v>
      </c>
      <c r="P15" s="2">
        <v>5234.12</v>
      </c>
      <c r="Q15" s="2">
        <v>7686.29</v>
      </c>
      <c r="R15" s="2">
        <v>41300.880000000005</v>
      </c>
      <c r="S15" s="7" t="s">
        <v>37</v>
      </c>
    </row>
    <row r="16" spans="1:19" ht="25.5">
      <c r="A16" s="5">
        <f>+A15+1</f>
        <v>4</v>
      </c>
      <c r="B16" s="6" t="s">
        <v>64</v>
      </c>
      <c r="C16" s="3" t="s">
        <v>40</v>
      </c>
      <c r="D16" s="3" t="s">
        <v>31</v>
      </c>
      <c r="E16" s="1" t="s">
        <v>24</v>
      </c>
      <c r="F16" s="2">
        <v>11500</v>
      </c>
      <c r="G16" s="2">
        <v>0</v>
      </c>
      <c r="H16" s="2">
        <v>25</v>
      </c>
      <c r="I16" s="2">
        <v>330.05</v>
      </c>
      <c r="J16" s="2">
        <v>816.4999999999999</v>
      </c>
      <c r="K16" s="2">
        <v>149.5</v>
      </c>
      <c r="L16" s="2">
        <v>349.6</v>
      </c>
      <c r="M16" s="2">
        <v>815.35</v>
      </c>
      <c r="N16" s="4"/>
      <c r="O16" s="2">
        <v>2461</v>
      </c>
      <c r="P16" s="2">
        <v>679.6500000000001</v>
      </c>
      <c r="Q16" s="2">
        <v>1781.35</v>
      </c>
      <c r="R16" s="2">
        <f>F16-P16</f>
        <v>10820.35</v>
      </c>
      <c r="S16" s="7"/>
    </row>
    <row r="17" spans="1:19" ht="25.5">
      <c r="A17" s="5">
        <f>+A16+1</f>
        <v>5</v>
      </c>
      <c r="B17" s="6" t="s">
        <v>61</v>
      </c>
      <c r="C17" s="3" t="s">
        <v>40</v>
      </c>
      <c r="D17" s="3" t="s">
        <v>28</v>
      </c>
      <c r="E17" s="1" t="s">
        <v>24</v>
      </c>
      <c r="F17" s="2">
        <v>21000</v>
      </c>
      <c r="G17" s="2">
        <v>0</v>
      </c>
      <c r="H17" s="2">
        <v>25</v>
      </c>
      <c r="I17" s="2">
        <v>602.7</v>
      </c>
      <c r="J17" s="2">
        <v>1491</v>
      </c>
      <c r="K17" s="2">
        <v>231</v>
      </c>
      <c r="L17" s="2">
        <v>638.4</v>
      </c>
      <c r="M17" s="2">
        <v>1488.9</v>
      </c>
      <c r="N17" s="4"/>
      <c r="O17" s="2">
        <f>Q17+L17+I17+K17</f>
        <v>4683</v>
      </c>
      <c r="P17" s="2">
        <v>1266.1</v>
      </c>
      <c r="Q17" s="2">
        <v>3210.9</v>
      </c>
      <c r="R17" s="2">
        <v>19733.899999999998</v>
      </c>
      <c r="S17" s="7" t="s">
        <v>37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17">
    <cfRule type="duplicateValues" priority="1" dxfId="0" stopIfTrue="1">
      <formula>AND(COUNTIF($B$13:$B$17,B13)&gt;1,NOT(ISBLANK(B13)))</formula>
    </cfRule>
    <cfRule type="duplicateValues" priority="2" dxfId="0" stopIfTrue="1">
      <formula>AND(COUNTIF($B$13:$B$17,B13)&gt;1,NOT(ISBLANK(B13)))</formula>
    </cfRule>
  </conditionalFormatting>
  <printOptions/>
  <pageMargins left="0.25" right="0.25" top="0.75" bottom="0.75" header="0.3" footer="0.3"/>
  <pageSetup fitToHeight="0" fitToWidth="1"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2018-09-10T15:57:20Z</cp:lastPrinted>
  <dcterms:created xsi:type="dcterms:W3CDTF">2006-07-11T17:39:34Z</dcterms:created>
  <dcterms:modified xsi:type="dcterms:W3CDTF">2018-09-10T15:57:22Z</dcterms:modified>
  <cp:category/>
  <cp:version/>
  <cp:contentType/>
  <cp:contentStatus/>
</cp:coreProperties>
</file>